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95" windowWidth="20730" windowHeight="97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42" i="1" l="1"/>
  <c r="G41" i="1"/>
  <c r="D41" i="1"/>
  <c r="C41" i="1"/>
  <c r="C42" i="1" s="1"/>
  <c r="L40" i="1"/>
  <c r="M40" i="1" s="1"/>
  <c r="E40" i="1"/>
  <c r="F40" i="1" s="1"/>
  <c r="L39" i="1"/>
  <c r="M39" i="1" s="1"/>
  <c r="J39" i="1"/>
  <c r="E39" i="1"/>
  <c r="F39" i="1" s="1"/>
  <c r="L38" i="1"/>
  <c r="M38" i="1" s="1"/>
  <c r="E38" i="1"/>
  <c r="F38" i="1" s="1"/>
  <c r="L37" i="1"/>
  <c r="M37" i="1" s="1"/>
  <c r="J37" i="1"/>
  <c r="E37" i="1"/>
  <c r="F37" i="1" s="1"/>
  <c r="L36" i="1"/>
  <c r="M36" i="1" s="1"/>
  <c r="E36" i="1"/>
  <c r="F36" i="1" s="1"/>
  <c r="L35" i="1"/>
  <c r="M35" i="1" s="1"/>
  <c r="J35" i="1"/>
  <c r="E35" i="1"/>
  <c r="F35" i="1" s="1"/>
  <c r="L34" i="1"/>
  <c r="M34" i="1" s="1"/>
  <c r="E34" i="1"/>
  <c r="F34" i="1" s="1"/>
  <c r="L33" i="1"/>
  <c r="M33" i="1" s="1"/>
  <c r="J33" i="1"/>
  <c r="E33" i="1"/>
  <c r="F33" i="1" s="1"/>
  <c r="L32" i="1"/>
  <c r="M32" i="1" s="1"/>
  <c r="E32" i="1"/>
  <c r="F32" i="1" s="1"/>
  <c r="L31" i="1"/>
  <c r="M31" i="1" s="1"/>
  <c r="J31" i="1"/>
  <c r="E31" i="1"/>
  <c r="F31" i="1" s="1"/>
  <c r="L30" i="1"/>
  <c r="M30" i="1" s="1"/>
  <c r="E30" i="1"/>
  <c r="F30" i="1" s="1"/>
  <c r="L29" i="1"/>
  <c r="M29" i="1" s="1"/>
  <c r="J29" i="1"/>
  <c r="E29" i="1"/>
  <c r="F29" i="1" s="1"/>
  <c r="L28" i="1"/>
  <c r="M28" i="1" s="1"/>
  <c r="E28" i="1"/>
  <c r="F28" i="1" s="1"/>
  <c r="L27" i="1"/>
  <c r="M27" i="1" s="1"/>
  <c r="J27" i="1"/>
  <c r="E27" i="1"/>
  <c r="F27" i="1" s="1"/>
  <c r="L26" i="1"/>
  <c r="M26" i="1" s="1"/>
  <c r="E26" i="1"/>
  <c r="F26" i="1" s="1"/>
  <c r="L25" i="1"/>
  <c r="M25" i="1" s="1"/>
  <c r="J25" i="1"/>
  <c r="E25" i="1"/>
  <c r="F25" i="1" s="1"/>
  <c r="L24" i="1"/>
  <c r="M24" i="1" s="1"/>
  <c r="E24" i="1"/>
  <c r="F24" i="1" s="1"/>
  <c r="L23" i="1"/>
  <c r="M23" i="1" s="1"/>
  <c r="J23" i="1"/>
  <c r="E23" i="1"/>
  <c r="F23" i="1" s="1"/>
  <c r="L22" i="1"/>
  <c r="M22" i="1" s="1"/>
  <c r="E22" i="1"/>
  <c r="F22" i="1" s="1"/>
  <c r="L21" i="1"/>
  <c r="M21" i="1" s="1"/>
  <c r="J21" i="1"/>
  <c r="E21" i="1"/>
  <c r="F21" i="1" s="1"/>
  <c r="L20" i="1"/>
  <c r="M20" i="1" s="1"/>
  <c r="E20" i="1"/>
  <c r="F20" i="1" s="1"/>
  <c r="L19" i="1"/>
  <c r="M19" i="1" s="1"/>
  <c r="J19" i="1"/>
  <c r="E19" i="1"/>
  <c r="F19" i="1" s="1"/>
  <c r="L18" i="1"/>
  <c r="M18" i="1" s="1"/>
  <c r="E18" i="1"/>
  <c r="F18" i="1" s="1"/>
  <c r="L17" i="1"/>
  <c r="M17" i="1" s="1"/>
  <c r="J17" i="1"/>
  <c r="E17" i="1"/>
  <c r="F17" i="1" s="1"/>
  <c r="L16" i="1"/>
  <c r="M16" i="1" s="1"/>
  <c r="E16" i="1"/>
  <c r="F16" i="1" s="1"/>
  <c r="L15" i="1"/>
  <c r="M15" i="1" s="1"/>
  <c r="J15" i="1"/>
  <c r="E15" i="1"/>
  <c r="F15" i="1" s="1"/>
  <c r="L14" i="1"/>
  <c r="M14" i="1" s="1"/>
  <c r="E14" i="1"/>
  <c r="F14" i="1" s="1"/>
  <c r="L13" i="1"/>
  <c r="M13" i="1" s="1"/>
  <c r="J13" i="1"/>
  <c r="E13" i="1"/>
  <c r="F13" i="1" s="1"/>
  <c r="L12" i="1"/>
  <c r="M12" i="1" s="1"/>
  <c r="E12" i="1"/>
  <c r="F12" i="1" s="1"/>
  <c r="L11" i="1"/>
  <c r="M11" i="1" s="1"/>
  <c r="J11" i="1"/>
  <c r="E11" i="1"/>
  <c r="F11" i="1" s="1"/>
  <c r="L10" i="1"/>
  <c r="M10" i="1" s="1"/>
  <c r="E10" i="1"/>
  <c r="F10" i="1" s="1"/>
  <c r="L9" i="1"/>
  <c r="M9" i="1" s="1"/>
  <c r="J9" i="1"/>
  <c r="E9" i="1"/>
  <c r="F9" i="1" s="1"/>
  <c r="L8" i="1"/>
  <c r="M8" i="1" s="1"/>
  <c r="E8" i="1"/>
  <c r="F8" i="1" s="1"/>
  <c r="L7" i="1"/>
  <c r="M7" i="1" s="1"/>
  <c r="J7" i="1"/>
  <c r="K7" i="1" s="1"/>
  <c r="E7" i="1"/>
  <c r="F7" i="1" s="1"/>
  <c r="L6" i="1"/>
  <c r="M6" i="1" s="1"/>
  <c r="E6" i="1"/>
  <c r="F6" i="1" s="1"/>
  <c r="L5" i="1"/>
  <c r="M5" i="1" s="1"/>
  <c r="J5" i="1"/>
  <c r="K5" i="1" s="1"/>
  <c r="E5" i="1"/>
  <c r="F5" i="1" s="1"/>
  <c r="F41" i="1" s="1"/>
  <c r="K11" i="1" l="1"/>
  <c r="K15" i="1"/>
  <c r="K19" i="1"/>
  <c r="K23" i="1"/>
  <c r="K27" i="1"/>
  <c r="K31" i="1"/>
  <c r="K35" i="1"/>
  <c r="K39" i="1"/>
  <c r="J41" i="1"/>
  <c r="J44" i="1" s="1"/>
  <c r="J42" i="1"/>
  <c r="K9" i="1"/>
  <c r="K13" i="1"/>
  <c r="K17" i="1"/>
  <c r="K21" i="1"/>
  <c r="K25" i="1"/>
  <c r="K29" i="1"/>
  <c r="K33" i="1"/>
  <c r="K37" i="1"/>
</calcChain>
</file>

<file path=xl/sharedStrings.xml><?xml version="1.0" encoding="utf-8"?>
<sst xmlns="http://schemas.openxmlformats.org/spreadsheetml/2006/main" count="56" uniqueCount="56">
  <si>
    <t>LM/SM</t>
  </si>
  <si>
    <t>Rank</t>
  </si>
  <si>
    <t>Angler</t>
  </si>
  <si>
    <t>Largemouth</t>
  </si>
  <si>
    <t>Smallmouth</t>
  </si>
  <si>
    <t>Total</t>
  </si>
  <si>
    <t xml:space="preserve">Limit </t>
  </si>
  <si>
    <t>Total Weight</t>
  </si>
  <si>
    <t>Big Fish</t>
  </si>
  <si>
    <t>Team Weight</t>
  </si>
  <si>
    <t>AOY Place</t>
  </si>
  <si>
    <t>AOY Points</t>
  </si>
  <si>
    <t>Steve Rowbotham</t>
  </si>
  <si>
    <t>SM</t>
  </si>
  <si>
    <t>Jonathan Reimer</t>
  </si>
  <si>
    <t>Brad Hudson</t>
  </si>
  <si>
    <t>Brian Moore</t>
  </si>
  <si>
    <t>Chris Illiohan</t>
  </si>
  <si>
    <t>Andy Hopkins</t>
  </si>
  <si>
    <t>Nuno Antunes</t>
  </si>
  <si>
    <t>Richard Hough</t>
  </si>
  <si>
    <t>Ian Lackie</t>
  </si>
  <si>
    <t>Kal Vaisanen</t>
  </si>
  <si>
    <t>Jeremy Baird</t>
  </si>
  <si>
    <t>Mike Hudson</t>
  </si>
  <si>
    <t>Dan Taylor</t>
  </si>
  <si>
    <t>Larry Halbert</t>
  </si>
  <si>
    <t>Bill Todd</t>
  </si>
  <si>
    <t>Dave Norgrove</t>
  </si>
  <si>
    <t>Steve Reimer</t>
  </si>
  <si>
    <t>Ashley Bull</t>
  </si>
  <si>
    <t>Paul Carver-Smith</t>
  </si>
  <si>
    <t>Gerry Heels</t>
  </si>
  <si>
    <t>Totals</t>
  </si>
  <si>
    <t>Big Bag</t>
  </si>
  <si>
    <t>Largest Team Weight</t>
  </si>
  <si>
    <t>Average fish weight</t>
  </si>
  <si>
    <t>Trevor Priddle</t>
  </si>
  <si>
    <t>Kerry Smart</t>
  </si>
  <si>
    <t>Mike Milanovic</t>
  </si>
  <si>
    <t>John Todd</t>
  </si>
  <si>
    <t>Bill Bowles</t>
  </si>
  <si>
    <t>Patrick Campbell</t>
  </si>
  <si>
    <t>Don Rowbotham</t>
  </si>
  <si>
    <t>Richard Brohm</t>
  </si>
  <si>
    <t>Lake  Couch June 29, 2011</t>
  </si>
  <si>
    <t>Place</t>
  </si>
  <si>
    <t xml:space="preserve">Scott Shaw </t>
  </si>
  <si>
    <t>LM</t>
  </si>
  <si>
    <t xml:space="preserve">Bill Walker </t>
  </si>
  <si>
    <t xml:space="preserve">Dan Hardman </t>
  </si>
  <si>
    <t>Steve Clarke</t>
  </si>
  <si>
    <t>Chad Zanelli</t>
  </si>
  <si>
    <t xml:space="preserve">Dave Major </t>
  </si>
  <si>
    <t>Matt Little</t>
  </si>
  <si>
    <t>Total fish weighed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</si>
</sst>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top"/>
    </xf>
    <xf numFmtId="0" fontId="0" fillId="3" borderId="5" xfId="0" applyFill="1" applyBorder="1"/>
    <xf numFmtId="2" fontId="3" fillId="0" borderId="2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vertical="top"/>
    </xf>
    <xf numFmtId="0" fontId="0" fillId="3" borderId="7" xfId="0" applyFill="1" applyBorder="1"/>
    <xf numFmtId="2" fontId="3" fillId="0" borderId="4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vertical="top"/>
    </xf>
    <xf numFmtId="0" fontId="0" fillId="3" borderId="9" xfId="0" applyFill="1" applyBorder="1"/>
    <xf numFmtId="0" fontId="3" fillId="0" borderId="0" xfId="0" applyFont="1" applyAlignment="1">
      <alignment horizontal="right"/>
    </xf>
    <xf numFmtId="1" fontId="3" fillId="0" borderId="1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workbookViewId="0">
      <selection sqref="A1:M45"/>
    </sheetView>
  </sheetViews>
  <sheetFormatPr defaultRowHeight="15" x14ac:dyDescent="0.25"/>
  <cols>
    <col min="2" max="2" width="30.28515625" customWidth="1"/>
    <col min="3" max="3" width="8.42578125" customWidth="1"/>
  </cols>
  <sheetData>
    <row r="1" spans="1:13" ht="15" customHeight="1" x14ac:dyDescent="0.25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x14ac:dyDescent="0.25">
      <c r="A3" s="32" t="s">
        <v>1</v>
      </c>
      <c r="B3" s="32" t="s">
        <v>2</v>
      </c>
      <c r="C3" s="32" t="s">
        <v>4</v>
      </c>
      <c r="D3" s="32" t="s">
        <v>3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0</v>
      </c>
      <c r="J3" s="32" t="s">
        <v>9</v>
      </c>
      <c r="K3" s="32" t="s">
        <v>46</v>
      </c>
      <c r="L3" s="29" t="s">
        <v>10</v>
      </c>
      <c r="M3" s="33" t="s">
        <v>11</v>
      </c>
    </row>
    <row r="4" spans="1:13" ht="15" customHeight="1" thickBot="1" x14ac:dyDescent="0.3">
      <c r="A4" s="32"/>
      <c r="B4" s="32"/>
      <c r="C4" s="32"/>
      <c r="D4" s="32"/>
      <c r="E4" s="34"/>
      <c r="F4" s="34"/>
      <c r="G4" s="32"/>
      <c r="H4" s="32"/>
      <c r="I4" s="32"/>
      <c r="J4" s="32"/>
      <c r="K4" s="34"/>
      <c r="L4" s="35"/>
      <c r="M4" s="33"/>
    </row>
    <row r="5" spans="1:13" x14ac:dyDescent="0.25">
      <c r="A5" s="36">
        <v>1</v>
      </c>
      <c r="B5" s="37" t="s">
        <v>32</v>
      </c>
      <c r="C5" s="2">
        <v>2</v>
      </c>
      <c r="D5" s="2">
        <v>2</v>
      </c>
      <c r="E5" s="3">
        <f>SUM(C5:D5)</f>
        <v>4</v>
      </c>
      <c r="F5" s="3" t="str">
        <f>IF(E5=4,"Y","N")</f>
        <v>Y</v>
      </c>
      <c r="G5" s="4">
        <v>8.9499999999999993</v>
      </c>
      <c r="H5" s="4"/>
      <c r="I5" s="5"/>
      <c r="J5" s="38">
        <f>SUM(G5:G6)</f>
        <v>21.75</v>
      </c>
      <c r="K5" s="39">
        <f>RANK(J5,J$5:J$40)</f>
        <v>1</v>
      </c>
      <c r="L5" s="40">
        <f t="shared" ref="L5:L40" si="0">IF(G5&gt;0, RANK(G5,$G$5:$G$40),0)</f>
        <v>8</v>
      </c>
      <c r="M5" s="6">
        <f>IF(L5&gt;11,51-L5,IF(L5=0, 0,62-2*L5))</f>
        <v>46</v>
      </c>
    </row>
    <row r="6" spans="1:13" ht="15.75" thickBot="1" x14ac:dyDescent="0.3">
      <c r="A6" s="41"/>
      <c r="B6" s="42" t="s">
        <v>39</v>
      </c>
      <c r="C6" s="7">
        <v>2</v>
      </c>
      <c r="D6" s="7">
        <v>2</v>
      </c>
      <c r="E6" s="19">
        <f>SUM(C6:D6)</f>
        <v>4</v>
      </c>
      <c r="F6" s="19" t="str">
        <f t="shared" ref="F6:F40" si="1">IF(E6=4,"Y","N")</f>
        <v>Y</v>
      </c>
      <c r="G6" s="9">
        <v>12.8</v>
      </c>
      <c r="H6" s="9">
        <v>4.05</v>
      </c>
      <c r="I6" s="10"/>
      <c r="J6" s="43"/>
      <c r="K6" s="44"/>
      <c r="L6" s="45">
        <f t="shared" si="0"/>
        <v>1</v>
      </c>
      <c r="M6" s="31">
        <f>IF(L6&gt;11,51-L6,IF(L6=0, 0,62-2*L6))</f>
        <v>60</v>
      </c>
    </row>
    <row r="7" spans="1:13" x14ac:dyDescent="0.25">
      <c r="A7" s="36">
        <v>2</v>
      </c>
      <c r="B7" s="37" t="s">
        <v>19</v>
      </c>
      <c r="C7" s="2">
        <v>0</v>
      </c>
      <c r="D7" s="2">
        <v>3</v>
      </c>
      <c r="E7" s="3">
        <f t="shared" ref="E7:E40" si="2">SUM(C7:D7)</f>
        <v>3</v>
      </c>
      <c r="F7" s="3" t="str">
        <f t="shared" si="1"/>
        <v>N</v>
      </c>
      <c r="G7" s="4">
        <v>6.95</v>
      </c>
      <c r="H7" s="11"/>
      <c r="I7" s="12"/>
      <c r="J7" s="38">
        <f>SUM(G7:G8)</f>
        <v>17.899999999999999</v>
      </c>
      <c r="K7" s="39">
        <f>RANK(J7,J$5:J$40)</f>
        <v>2</v>
      </c>
      <c r="L7" s="40">
        <f t="shared" si="0"/>
        <v>14</v>
      </c>
      <c r="M7" s="6">
        <f t="shared" ref="M7:M40" si="3">IF(L7&gt;11,51-L7,IF(L7=0, 0,62-2*L7))</f>
        <v>37</v>
      </c>
    </row>
    <row r="8" spans="1:13" ht="15.75" thickBot="1" x14ac:dyDescent="0.3">
      <c r="A8" s="41"/>
      <c r="B8" s="42" t="s">
        <v>24</v>
      </c>
      <c r="C8" s="7">
        <v>3</v>
      </c>
      <c r="D8" s="7">
        <v>1</v>
      </c>
      <c r="E8" s="19">
        <f t="shared" si="2"/>
        <v>4</v>
      </c>
      <c r="F8" s="19" t="str">
        <f t="shared" si="1"/>
        <v>Y</v>
      </c>
      <c r="G8" s="9">
        <v>10.95</v>
      </c>
      <c r="H8" s="13">
        <v>4.0999999999999996</v>
      </c>
      <c r="I8" s="14"/>
      <c r="J8" s="43"/>
      <c r="K8" s="44"/>
      <c r="L8" s="45">
        <f t="shared" si="0"/>
        <v>4</v>
      </c>
      <c r="M8" s="31">
        <f t="shared" si="3"/>
        <v>54</v>
      </c>
    </row>
    <row r="9" spans="1:13" x14ac:dyDescent="0.25">
      <c r="A9" s="36">
        <v>3</v>
      </c>
      <c r="B9" s="37" t="s">
        <v>47</v>
      </c>
      <c r="C9" s="2">
        <v>0</v>
      </c>
      <c r="D9" s="2">
        <v>4</v>
      </c>
      <c r="E9" s="3">
        <f t="shared" si="2"/>
        <v>4</v>
      </c>
      <c r="F9" s="3" t="str">
        <f t="shared" si="1"/>
        <v>Y</v>
      </c>
      <c r="G9" s="4">
        <v>12.7</v>
      </c>
      <c r="H9" s="4">
        <v>4.6500000000000004</v>
      </c>
      <c r="I9" s="5" t="s">
        <v>48</v>
      </c>
      <c r="J9" s="38">
        <f>SUM(G9:G10)</f>
        <v>16.2</v>
      </c>
      <c r="K9" s="39">
        <f>RANK(J9,J$5:J$40)</f>
        <v>3</v>
      </c>
      <c r="L9" s="40">
        <f t="shared" si="0"/>
        <v>2</v>
      </c>
      <c r="M9" s="6">
        <f t="shared" si="3"/>
        <v>58</v>
      </c>
    </row>
    <row r="10" spans="1:13" ht="15.75" thickBot="1" x14ac:dyDescent="0.3">
      <c r="A10" s="41"/>
      <c r="B10" s="42" t="s">
        <v>43</v>
      </c>
      <c r="C10" s="7">
        <v>2</v>
      </c>
      <c r="D10" s="7">
        <v>1</v>
      </c>
      <c r="E10" s="19">
        <f t="shared" si="2"/>
        <v>3</v>
      </c>
      <c r="F10" s="19" t="str">
        <f t="shared" si="1"/>
        <v>N</v>
      </c>
      <c r="G10" s="9">
        <v>3.5</v>
      </c>
      <c r="H10" s="9"/>
      <c r="I10" s="10"/>
      <c r="J10" s="43"/>
      <c r="K10" s="44"/>
      <c r="L10" s="45">
        <f t="shared" si="0"/>
        <v>22</v>
      </c>
      <c r="M10" s="31">
        <f t="shared" si="3"/>
        <v>29</v>
      </c>
    </row>
    <row r="11" spans="1:13" x14ac:dyDescent="0.25">
      <c r="A11" s="36">
        <v>4</v>
      </c>
      <c r="B11" s="37" t="s">
        <v>49</v>
      </c>
      <c r="C11" s="2">
        <v>1</v>
      </c>
      <c r="D11" s="2">
        <v>3</v>
      </c>
      <c r="E11" s="3">
        <f t="shared" si="2"/>
        <v>4</v>
      </c>
      <c r="F11" s="3" t="str">
        <f t="shared" si="1"/>
        <v>Y</v>
      </c>
      <c r="G11" s="4">
        <v>12.65</v>
      </c>
      <c r="H11" s="4"/>
      <c r="I11" s="5"/>
      <c r="J11" s="38">
        <f>SUM(G11:G12)</f>
        <v>15.7</v>
      </c>
      <c r="K11" s="39">
        <f>RANK(J11,J$5:J$40)</f>
        <v>4</v>
      </c>
      <c r="L11" s="40">
        <f t="shared" si="0"/>
        <v>3</v>
      </c>
      <c r="M11" s="6">
        <f t="shared" si="3"/>
        <v>56</v>
      </c>
    </row>
    <row r="12" spans="1:13" ht="15.75" thickBot="1" x14ac:dyDescent="0.3">
      <c r="A12" s="41"/>
      <c r="B12" s="42" t="s">
        <v>20</v>
      </c>
      <c r="C12" s="7">
        <v>0</v>
      </c>
      <c r="D12" s="7">
        <v>1</v>
      </c>
      <c r="E12" s="19">
        <f t="shared" si="2"/>
        <v>1</v>
      </c>
      <c r="F12" s="19" t="str">
        <f t="shared" si="1"/>
        <v>N</v>
      </c>
      <c r="G12" s="9">
        <v>3.05</v>
      </c>
      <c r="H12" s="9"/>
      <c r="I12" s="10"/>
      <c r="J12" s="43"/>
      <c r="K12" s="44"/>
      <c r="L12" s="45">
        <f t="shared" si="0"/>
        <v>23</v>
      </c>
      <c r="M12" s="31">
        <f t="shared" si="3"/>
        <v>28</v>
      </c>
    </row>
    <row r="13" spans="1:13" x14ac:dyDescent="0.25">
      <c r="A13" s="36">
        <v>5</v>
      </c>
      <c r="B13" s="37" t="s">
        <v>27</v>
      </c>
      <c r="C13" s="2">
        <v>0</v>
      </c>
      <c r="D13" s="2">
        <v>4</v>
      </c>
      <c r="E13" s="3">
        <f t="shared" si="2"/>
        <v>4</v>
      </c>
      <c r="F13" s="3" t="str">
        <f t="shared" si="1"/>
        <v>Y</v>
      </c>
      <c r="G13" s="4">
        <v>10.3</v>
      </c>
      <c r="H13" s="4"/>
      <c r="I13" s="5"/>
      <c r="J13" s="38">
        <f>SUM(G13:G14)</f>
        <v>14.9</v>
      </c>
      <c r="K13" s="39">
        <f>RANK(J13,J$5:J$40)</f>
        <v>5</v>
      </c>
      <c r="L13" s="40">
        <f t="shared" si="0"/>
        <v>6</v>
      </c>
      <c r="M13" s="6">
        <f t="shared" si="3"/>
        <v>50</v>
      </c>
    </row>
    <row r="14" spans="1:13" ht="15.75" thickBot="1" x14ac:dyDescent="0.3">
      <c r="A14" s="41"/>
      <c r="B14" s="42" t="s">
        <v>31</v>
      </c>
      <c r="C14" s="7">
        <v>2</v>
      </c>
      <c r="D14" s="7">
        <v>1</v>
      </c>
      <c r="E14" s="19">
        <f t="shared" si="2"/>
        <v>3</v>
      </c>
      <c r="F14" s="19" t="str">
        <f t="shared" si="1"/>
        <v>N</v>
      </c>
      <c r="G14" s="9">
        <v>4.5999999999999996</v>
      </c>
      <c r="H14" s="9"/>
      <c r="I14" s="10"/>
      <c r="J14" s="43"/>
      <c r="K14" s="44"/>
      <c r="L14" s="45">
        <f t="shared" si="0"/>
        <v>17</v>
      </c>
      <c r="M14" s="31">
        <f t="shared" si="3"/>
        <v>34</v>
      </c>
    </row>
    <row r="15" spans="1:13" x14ac:dyDescent="0.25">
      <c r="A15" s="36">
        <v>6</v>
      </c>
      <c r="B15" s="37" t="s">
        <v>12</v>
      </c>
      <c r="C15" s="2">
        <v>1</v>
      </c>
      <c r="D15" s="2">
        <v>3</v>
      </c>
      <c r="E15" s="3">
        <f t="shared" si="2"/>
        <v>4</v>
      </c>
      <c r="F15" s="3" t="str">
        <f t="shared" si="1"/>
        <v>Y</v>
      </c>
      <c r="G15" s="4">
        <v>10.35</v>
      </c>
      <c r="H15" s="4">
        <v>4.0999999999999996</v>
      </c>
      <c r="I15" s="5"/>
      <c r="J15" s="38">
        <f>SUM(G15:G16)</f>
        <v>14.35</v>
      </c>
      <c r="K15" s="39">
        <f>RANK(J15,J$5:J$40)</f>
        <v>6</v>
      </c>
      <c r="L15" s="40">
        <f t="shared" si="0"/>
        <v>5</v>
      </c>
      <c r="M15" s="6">
        <f t="shared" si="3"/>
        <v>52</v>
      </c>
    </row>
    <row r="16" spans="1:13" ht="15.75" thickBot="1" x14ac:dyDescent="0.3">
      <c r="A16" s="41"/>
      <c r="B16" s="42" t="s">
        <v>40</v>
      </c>
      <c r="C16" s="7">
        <v>0</v>
      </c>
      <c r="D16" s="7">
        <v>2</v>
      </c>
      <c r="E16" s="19">
        <f t="shared" si="2"/>
        <v>2</v>
      </c>
      <c r="F16" s="19" t="str">
        <f t="shared" si="1"/>
        <v>N</v>
      </c>
      <c r="G16" s="9">
        <v>4</v>
      </c>
      <c r="H16" s="9"/>
      <c r="I16" s="10"/>
      <c r="J16" s="43"/>
      <c r="K16" s="44"/>
      <c r="L16" s="45">
        <f t="shared" si="0"/>
        <v>20</v>
      </c>
      <c r="M16" s="31">
        <f t="shared" si="3"/>
        <v>31</v>
      </c>
    </row>
    <row r="17" spans="1:13" x14ac:dyDescent="0.25">
      <c r="A17" s="36">
        <v>7</v>
      </c>
      <c r="B17" s="37" t="s">
        <v>50</v>
      </c>
      <c r="C17" s="2">
        <v>1</v>
      </c>
      <c r="D17" s="2">
        <v>0</v>
      </c>
      <c r="E17" s="3">
        <f t="shared" si="2"/>
        <v>1</v>
      </c>
      <c r="F17" s="3" t="str">
        <f t="shared" si="1"/>
        <v>N</v>
      </c>
      <c r="G17" s="4">
        <v>5.2</v>
      </c>
      <c r="H17" s="4">
        <v>5.2</v>
      </c>
      <c r="I17" s="5" t="s">
        <v>13</v>
      </c>
      <c r="J17" s="38">
        <f>SUM(G17:G18)</f>
        <v>12.65</v>
      </c>
      <c r="K17" s="39">
        <f>RANK(J17,J$5:J$40)</f>
        <v>7</v>
      </c>
      <c r="L17" s="40">
        <f t="shared" si="0"/>
        <v>16</v>
      </c>
      <c r="M17" s="6">
        <f t="shared" si="3"/>
        <v>35</v>
      </c>
    </row>
    <row r="18" spans="1:13" ht="15.75" thickBot="1" x14ac:dyDescent="0.3">
      <c r="A18" s="41"/>
      <c r="B18" s="42" t="s">
        <v>30</v>
      </c>
      <c r="C18" s="7">
        <v>2</v>
      </c>
      <c r="D18" s="7">
        <v>1</v>
      </c>
      <c r="E18" s="19">
        <f t="shared" si="2"/>
        <v>3</v>
      </c>
      <c r="F18" s="19" t="str">
        <f t="shared" si="1"/>
        <v>N</v>
      </c>
      <c r="G18" s="9">
        <v>7.45</v>
      </c>
      <c r="H18" s="9"/>
      <c r="I18" s="10"/>
      <c r="J18" s="43"/>
      <c r="K18" s="44"/>
      <c r="L18" s="45">
        <f t="shared" si="0"/>
        <v>12</v>
      </c>
      <c r="M18" s="31">
        <f t="shared" si="3"/>
        <v>39</v>
      </c>
    </row>
    <row r="19" spans="1:13" x14ac:dyDescent="0.25">
      <c r="A19" s="36">
        <v>8</v>
      </c>
      <c r="B19" s="37" t="s">
        <v>51</v>
      </c>
      <c r="C19" s="2">
        <v>0</v>
      </c>
      <c r="D19" s="2">
        <v>3</v>
      </c>
      <c r="E19" s="3">
        <f t="shared" si="2"/>
        <v>3</v>
      </c>
      <c r="F19" s="3" t="str">
        <f t="shared" si="1"/>
        <v>N</v>
      </c>
      <c r="G19" s="4">
        <v>4.25</v>
      </c>
      <c r="H19" s="4"/>
      <c r="I19" s="5"/>
      <c r="J19" s="38">
        <f>SUM(G19:G20)</f>
        <v>10.85</v>
      </c>
      <c r="K19" s="39">
        <f>RANK(J19,J$5:J$40)</f>
        <v>8</v>
      </c>
      <c r="L19" s="40">
        <f t="shared" si="0"/>
        <v>19</v>
      </c>
      <c r="M19" s="6">
        <f t="shared" si="3"/>
        <v>32</v>
      </c>
    </row>
    <row r="20" spans="1:13" ht="15.75" thickBot="1" x14ac:dyDescent="0.3">
      <c r="A20" s="41"/>
      <c r="B20" s="42" t="s">
        <v>21</v>
      </c>
      <c r="C20" s="7">
        <v>0</v>
      </c>
      <c r="D20" s="7">
        <v>3</v>
      </c>
      <c r="E20" s="19">
        <f t="shared" si="2"/>
        <v>3</v>
      </c>
      <c r="F20" s="19" t="str">
        <f t="shared" si="1"/>
        <v>N</v>
      </c>
      <c r="G20" s="9">
        <v>6.6</v>
      </c>
      <c r="H20" s="9"/>
      <c r="I20" s="10"/>
      <c r="J20" s="43"/>
      <c r="K20" s="44"/>
      <c r="L20" s="45">
        <f t="shared" si="0"/>
        <v>15</v>
      </c>
      <c r="M20" s="31">
        <f t="shared" si="3"/>
        <v>36</v>
      </c>
    </row>
    <row r="21" spans="1:13" x14ac:dyDescent="0.25">
      <c r="A21" s="36">
        <v>9</v>
      </c>
      <c r="B21" s="37" t="s">
        <v>14</v>
      </c>
      <c r="C21" s="2">
        <v>2</v>
      </c>
      <c r="D21" s="2">
        <v>0</v>
      </c>
      <c r="E21" s="3">
        <f t="shared" si="2"/>
        <v>2</v>
      </c>
      <c r="F21" s="3" t="str">
        <f t="shared" si="1"/>
        <v>N</v>
      </c>
      <c r="G21" s="4">
        <v>2.5499999999999998</v>
      </c>
      <c r="H21" s="11"/>
      <c r="I21" s="12"/>
      <c r="J21" s="38">
        <f>SUM(G21:G22)</f>
        <v>9.5500000000000007</v>
      </c>
      <c r="K21" s="39">
        <f>RANK(J21,J$5:J$40)</f>
        <v>9</v>
      </c>
      <c r="L21" s="40">
        <f t="shared" si="0"/>
        <v>26</v>
      </c>
      <c r="M21" s="6">
        <f t="shared" si="3"/>
        <v>25</v>
      </c>
    </row>
    <row r="22" spans="1:13" ht="15.75" thickBot="1" x14ac:dyDescent="0.3">
      <c r="A22" s="41"/>
      <c r="B22" s="42" t="s">
        <v>16</v>
      </c>
      <c r="C22" s="7">
        <v>0</v>
      </c>
      <c r="D22" s="7">
        <v>3</v>
      </c>
      <c r="E22" s="19">
        <f t="shared" si="2"/>
        <v>3</v>
      </c>
      <c r="F22" s="19" t="str">
        <f t="shared" si="1"/>
        <v>N</v>
      </c>
      <c r="G22" s="9">
        <v>7</v>
      </c>
      <c r="H22" s="9"/>
      <c r="I22" s="10"/>
      <c r="J22" s="43"/>
      <c r="K22" s="44"/>
      <c r="L22" s="45">
        <f t="shared" si="0"/>
        <v>13</v>
      </c>
      <c r="M22" s="31">
        <f t="shared" si="3"/>
        <v>38</v>
      </c>
    </row>
    <row r="23" spans="1:13" x14ac:dyDescent="0.25">
      <c r="A23" s="36">
        <v>10</v>
      </c>
      <c r="B23" s="37" t="s">
        <v>22</v>
      </c>
      <c r="C23" s="2">
        <v>2</v>
      </c>
      <c r="D23" s="2">
        <v>2</v>
      </c>
      <c r="E23" s="3">
        <f t="shared" si="2"/>
        <v>4</v>
      </c>
      <c r="F23" s="3" t="str">
        <f t="shared" si="1"/>
        <v>Y</v>
      </c>
      <c r="G23" s="4">
        <v>9.3000000000000007</v>
      </c>
      <c r="H23" s="4"/>
      <c r="I23" s="5"/>
      <c r="J23" s="38">
        <f>SUM(G23:G24)</f>
        <v>9.3000000000000007</v>
      </c>
      <c r="K23" s="39">
        <f>RANK(J23,J$5:J$40)</f>
        <v>10</v>
      </c>
      <c r="L23" s="40">
        <f t="shared" si="0"/>
        <v>7</v>
      </c>
      <c r="M23" s="6">
        <f t="shared" si="3"/>
        <v>48</v>
      </c>
    </row>
    <row r="24" spans="1:13" ht="15.75" thickBot="1" x14ac:dyDescent="0.3">
      <c r="A24" s="41"/>
      <c r="B24" s="42" t="s">
        <v>15</v>
      </c>
      <c r="C24" s="7">
        <v>0</v>
      </c>
      <c r="D24" s="7">
        <v>0</v>
      </c>
      <c r="E24" s="46">
        <f t="shared" si="2"/>
        <v>0</v>
      </c>
      <c r="F24" s="19" t="str">
        <f t="shared" si="1"/>
        <v>N</v>
      </c>
      <c r="G24" s="9">
        <v>0</v>
      </c>
      <c r="H24" s="9"/>
      <c r="I24" s="10"/>
      <c r="J24" s="43"/>
      <c r="K24" s="44"/>
      <c r="L24" s="45">
        <f t="shared" si="0"/>
        <v>0</v>
      </c>
      <c r="M24" s="31">
        <f>IF(L24&gt;11,51-L24,IF(L24=0, 0,62-2*L24))</f>
        <v>0</v>
      </c>
    </row>
    <row r="25" spans="1:13" x14ac:dyDescent="0.25">
      <c r="A25" s="36">
        <v>11</v>
      </c>
      <c r="B25" s="37" t="s">
        <v>17</v>
      </c>
      <c r="C25" s="2">
        <v>2</v>
      </c>
      <c r="D25" s="2">
        <v>1</v>
      </c>
      <c r="E25" s="3">
        <f t="shared" si="2"/>
        <v>3</v>
      </c>
      <c r="F25" s="3" t="str">
        <f t="shared" si="1"/>
        <v>N</v>
      </c>
      <c r="G25" s="4">
        <v>8.25</v>
      </c>
      <c r="H25" s="4">
        <v>4.5</v>
      </c>
      <c r="I25" s="15"/>
      <c r="J25" s="38">
        <f>SUM(G25:G26)</f>
        <v>8.25</v>
      </c>
      <c r="K25" s="39">
        <f>RANK(J25,J$5:J$40)</f>
        <v>11</v>
      </c>
      <c r="L25" s="40">
        <f t="shared" si="0"/>
        <v>9</v>
      </c>
      <c r="M25" s="6">
        <f t="shared" si="3"/>
        <v>44</v>
      </c>
    </row>
    <row r="26" spans="1:13" ht="15.75" thickBot="1" x14ac:dyDescent="0.3">
      <c r="A26" s="41"/>
      <c r="B26" s="42" t="s">
        <v>26</v>
      </c>
      <c r="C26" s="7">
        <v>0</v>
      </c>
      <c r="D26" s="7">
        <v>0</v>
      </c>
      <c r="E26" s="19">
        <f t="shared" si="2"/>
        <v>0</v>
      </c>
      <c r="F26" s="19" t="str">
        <f t="shared" si="1"/>
        <v>N</v>
      </c>
      <c r="G26" s="9">
        <v>0</v>
      </c>
      <c r="H26" s="9"/>
      <c r="I26" s="10"/>
      <c r="J26" s="43"/>
      <c r="K26" s="44"/>
      <c r="L26" s="45">
        <f t="shared" si="0"/>
        <v>0</v>
      </c>
      <c r="M26" s="31">
        <f t="shared" si="3"/>
        <v>0</v>
      </c>
    </row>
    <row r="27" spans="1:13" x14ac:dyDescent="0.25">
      <c r="A27" s="36">
        <v>12</v>
      </c>
      <c r="B27" s="37" t="s">
        <v>42</v>
      </c>
      <c r="C27" s="2">
        <v>0</v>
      </c>
      <c r="D27" s="2">
        <v>4</v>
      </c>
      <c r="E27" s="3">
        <f t="shared" si="2"/>
        <v>4</v>
      </c>
      <c r="F27" s="3" t="str">
        <f t="shared" si="1"/>
        <v>Y</v>
      </c>
      <c r="G27" s="4">
        <v>8.25</v>
      </c>
      <c r="H27" s="4"/>
      <c r="I27" s="5"/>
      <c r="J27" s="38">
        <f>SUM(G27:G28)</f>
        <v>8.25</v>
      </c>
      <c r="K27" s="39">
        <f>RANK(J27,J$5:J$40)</f>
        <v>11</v>
      </c>
      <c r="L27" s="40">
        <f t="shared" si="0"/>
        <v>9</v>
      </c>
      <c r="M27" s="6">
        <f t="shared" si="3"/>
        <v>44</v>
      </c>
    </row>
    <row r="28" spans="1:13" ht="15.75" thickBot="1" x14ac:dyDescent="0.3">
      <c r="A28" s="41"/>
      <c r="B28" s="42"/>
      <c r="C28" s="7"/>
      <c r="D28" s="7"/>
      <c r="E28" s="19">
        <f t="shared" si="2"/>
        <v>0</v>
      </c>
      <c r="F28" s="19" t="str">
        <f t="shared" si="1"/>
        <v>N</v>
      </c>
      <c r="G28" s="9"/>
      <c r="H28" s="9"/>
      <c r="I28" s="10"/>
      <c r="J28" s="43"/>
      <c r="K28" s="44"/>
      <c r="L28" s="45">
        <f t="shared" si="0"/>
        <v>0</v>
      </c>
      <c r="M28" s="31">
        <f t="shared" si="3"/>
        <v>0</v>
      </c>
    </row>
    <row r="29" spans="1:13" x14ac:dyDescent="0.25">
      <c r="A29" s="36">
        <v>13</v>
      </c>
      <c r="B29" s="37" t="s">
        <v>37</v>
      </c>
      <c r="C29" s="2">
        <v>0</v>
      </c>
      <c r="D29" s="2">
        <v>3</v>
      </c>
      <c r="E29" s="3">
        <f t="shared" si="2"/>
        <v>3</v>
      </c>
      <c r="F29" s="3" t="str">
        <f t="shared" si="1"/>
        <v>N</v>
      </c>
      <c r="G29" s="4">
        <v>7.6</v>
      </c>
      <c r="H29" s="4"/>
      <c r="I29" s="5"/>
      <c r="J29" s="38">
        <f>SUM(G29:G30)</f>
        <v>7.6</v>
      </c>
      <c r="K29" s="39">
        <f>RANK(J29,J$5:J$40)</f>
        <v>13</v>
      </c>
      <c r="L29" s="40">
        <f t="shared" si="0"/>
        <v>11</v>
      </c>
      <c r="M29" s="6">
        <f t="shared" si="3"/>
        <v>40</v>
      </c>
    </row>
    <row r="30" spans="1:13" ht="15.75" thickBot="1" x14ac:dyDescent="0.3">
      <c r="A30" s="41"/>
      <c r="B30" s="42" t="s">
        <v>52</v>
      </c>
      <c r="C30" s="7">
        <v>0</v>
      </c>
      <c r="D30" s="7">
        <v>0</v>
      </c>
      <c r="E30" s="19">
        <f t="shared" si="2"/>
        <v>0</v>
      </c>
      <c r="F30" s="19" t="str">
        <f t="shared" si="1"/>
        <v>N</v>
      </c>
      <c r="G30" s="9">
        <v>0</v>
      </c>
      <c r="H30" s="9"/>
      <c r="I30" s="10"/>
      <c r="J30" s="43"/>
      <c r="K30" s="44"/>
      <c r="L30" s="45">
        <f t="shared" si="0"/>
        <v>0</v>
      </c>
      <c r="M30" s="31">
        <f t="shared" si="3"/>
        <v>0</v>
      </c>
    </row>
    <row r="31" spans="1:13" x14ac:dyDescent="0.25">
      <c r="A31" s="36">
        <v>14</v>
      </c>
      <c r="B31" s="37" t="s">
        <v>53</v>
      </c>
      <c r="C31" s="2">
        <v>0</v>
      </c>
      <c r="D31" s="2">
        <v>2</v>
      </c>
      <c r="E31" s="3">
        <f t="shared" si="2"/>
        <v>2</v>
      </c>
      <c r="F31" s="3" t="str">
        <f t="shared" si="1"/>
        <v>N</v>
      </c>
      <c r="G31" s="4">
        <v>4.45</v>
      </c>
      <c r="H31" s="11"/>
      <c r="I31" s="12"/>
      <c r="J31" s="38">
        <f>SUM(G31:G32)</f>
        <v>7.35</v>
      </c>
      <c r="K31" s="39">
        <f>RANK(J31,J$5:J$40)</f>
        <v>14</v>
      </c>
      <c r="L31" s="40">
        <f t="shared" si="0"/>
        <v>18</v>
      </c>
      <c r="M31" s="6">
        <f t="shared" si="3"/>
        <v>33</v>
      </c>
    </row>
    <row r="32" spans="1:13" ht="15.75" thickBot="1" x14ac:dyDescent="0.3">
      <c r="A32" s="41"/>
      <c r="B32" s="42" t="s">
        <v>29</v>
      </c>
      <c r="C32" s="7">
        <v>0</v>
      </c>
      <c r="D32" s="7">
        <v>2</v>
      </c>
      <c r="E32" s="19">
        <f t="shared" si="2"/>
        <v>2</v>
      </c>
      <c r="F32" s="19" t="str">
        <f t="shared" si="1"/>
        <v>N</v>
      </c>
      <c r="G32" s="9">
        <v>2.9</v>
      </c>
      <c r="H32" s="9"/>
      <c r="I32" s="10"/>
      <c r="J32" s="43"/>
      <c r="K32" s="44"/>
      <c r="L32" s="45">
        <f t="shared" si="0"/>
        <v>24</v>
      </c>
      <c r="M32" s="31">
        <f t="shared" si="3"/>
        <v>27</v>
      </c>
    </row>
    <row r="33" spans="1:13" x14ac:dyDescent="0.25">
      <c r="A33" s="36">
        <v>15</v>
      </c>
      <c r="B33" s="37" t="s">
        <v>38</v>
      </c>
      <c r="C33" s="2">
        <v>2</v>
      </c>
      <c r="D33" s="2">
        <v>0</v>
      </c>
      <c r="E33" s="3">
        <f t="shared" si="2"/>
        <v>2</v>
      </c>
      <c r="F33" s="3" t="str">
        <f t="shared" si="1"/>
        <v>N</v>
      </c>
      <c r="G33" s="4">
        <v>2.65</v>
      </c>
      <c r="H33" s="4"/>
      <c r="I33" s="5"/>
      <c r="J33" s="38">
        <f>SUM(G33:G34)</f>
        <v>4.25</v>
      </c>
      <c r="K33" s="39">
        <f>RANK(J33,J$5:J$40)</f>
        <v>15</v>
      </c>
      <c r="L33" s="40">
        <f t="shared" si="0"/>
        <v>25</v>
      </c>
      <c r="M33" s="6">
        <f t="shared" si="3"/>
        <v>26</v>
      </c>
    </row>
    <row r="34" spans="1:13" ht="15.75" thickBot="1" x14ac:dyDescent="0.3">
      <c r="A34" s="47"/>
      <c r="B34" s="48" t="s">
        <v>18</v>
      </c>
      <c r="C34" s="16">
        <v>0</v>
      </c>
      <c r="D34" s="16">
        <v>1</v>
      </c>
      <c r="E34" s="19">
        <f t="shared" si="2"/>
        <v>1</v>
      </c>
      <c r="F34" s="19" t="str">
        <f t="shared" si="1"/>
        <v>N</v>
      </c>
      <c r="G34" s="17">
        <v>1.6</v>
      </c>
      <c r="H34" s="17"/>
      <c r="I34" s="18"/>
      <c r="J34" s="43"/>
      <c r="K34" s="44"/>
      <c r="L34" s="45">
        <f t="shared" si="0"/>
        <v>27</v>
      </c>
      <c r="M34" s="31">
        <f t="shared" si="3"/>
        <v>24</v>
      </c>
    </row>
    <row r="35" spans="1:13" x14ac:dyDescent="0.25">
      <c r="A35" s="36">
        <v>16</v>
      </c>
      <c r="B35" s="37" t="s">
        <v>25</v>
      </c>
      <c r="C35" s="2">
        <v>0</v>
      </c>
      <c r="D35" s="2">
        <v>0</v>
      </c>
      <c r="E35" s="3">
        <f t="shared" si="2"/>
        <v>0</v>
      </c>
      <c r="F35" s="3" t="str">
        <f t="shared" si="1"/>
        <v>N</v>
      </c>
      <c r="G35" s="4">
        <v>0</v>
      </c>
      <c r="H35" s="4"/>
      <c r="I35" s="5"/>
      <c r="J35" s="38">
        <f>SUM(G35:G36)</f>
        <v>3.85</v>
      </c>
      <c r="K35" s="39">
        <f>RANK(J35,J$5:J$40)</f>
        <v>16</v>
      </c>
      <c r="L35" s="40">
        <f t="shared" si="0"/>
        <v>0</v>
      </c>
      <c r="M35" s="6">
        <f t="shared" si="3"/>
        <v>0</v>
      </c>
    </row>
    <row r="36" spans="1:13" ht="15.75" thickBot="1" x14ac:dyDescent="0.3">
      <c r="A36" s="41"/>
      <c r="B36" s="42" t="s">
        <v>23</v>
      </c>
      <c r="C36" s="7">
        <v>2</v>
      </c>
      <c r="D36" s="7">
        <v>0</v>
      </c>
      <c r="E36" s="19">
        <f t="shared" si="2"/>
        <v>2</v>
      </c>
      <c r="F36" s="19" t="str">
        <f t="shared" si="1"/>
        <v>N</v>
      </c>
      <c r="G36" s="9">
        <v>3.85</v>
      </c>
      <c r="H36" s="9"/>
      <c r="I36" s="10"/>
      <c r="J36" s="43"/>
      <c r="K36" s="44"/>
      <c r="L36" s="45">
        <f t="shared" si="0"/>
        <v>21</v>
      </c>
      <c r="M36" s="31">
        <f t="shared" si="3"/>
        <v>30</v>
      </c>
    </row>
    <row r="37" spans="1:13" x14ac:dyDescent="0.25">
      <c r="A37" s="36">
        <v>17</v>
      </c>
      <c r="B37" s="37" t="s">
        <v>54</v>
      </c>
      <c r="C37" s="2">
        <v>1</v>
      </c>
      <c r="D37" s="2">
        <v>0</v>
      </c>
      <c r="E37" s="3">
        <f t="shared" si="2"/>
        <v>1</v>
      </c>
      <c r="F37" s="3" t="str">
        <f t="shared" si="1"/>
        <v>N</v>
      </c>
      <c r="G37" s="4">
        <v>1.5</v>
      </c>
      <c r="H37" s="4"/>
      <c r="I37" s="5"/>
      <c r="J37" s="38">
        <f>SUM(G37:G38)</f>
        <v>1.5</v>
      </c>
      <c r="K37" s="39">
        <f>RANK(J37,J$5:J$40)</f>
        <v>17</v>
      </c>
      <c r="L37" s="40">
        <f t="shared" si="0"/>
        <v>28</v>
      </c>
      <c r="M37" s="6">
        <f t="shared" si="3"/>
        <v>23</v>
      </c>
    </row>
    <row r="38" spans="1:13" ht="15.75" thickBot="1" x14ac:dyDescent="0.3">
      <c r="A38" s="41"/>
      <c r="B38" s="42" t="s">
        <v>28</v>
      </c>
      <c r="C38" s="7">
        <v>0</v>
      </c>
      <c r="D38" s="7">
        <v>0</v>
      </c>
      <c r="E38" s="8">
        <f t="shared" si="2"/>
        <v>0</v>
      </c>
      <c r="F38" s="19" t="str">
        <f t="shared" si="1"/>
        <v>N</v>
      </c>
      <c r="G38" s="9">
        <v>0</v>
      </c>
      <c r="H38" s="9"/>
      <c r="I38" s="10"/>
      <c r="J38" s="43"/>
      <c r="K38" s="44"/>
      <c r="L38" s="45">
        <f t="shared" si="0"/>
        <v>0</v>
      </c>
      <c r="M38" s="31">
        <f t="shared" si="3"/>
        <v>0</v>
      </c>
    </row>
    <row r="39" spans="1:13" x14ac:dyDescent="0.25">
      <c r="A39" s="36">
        <v>18</v>
      </c>
      <c r="B39" s="37" t="s">
        <v>41</v>
      </c>
      <c r="C39" s="2">
        <v>0</v>
      </c>
      <c r="D39" s="2">
        <v>0</v>
      </c>
      <c r="E39" s="3">
        <f t="shared" si="2"/>
        <v>0</v>
      </c>
      <c r="F39" s="3" t="str">
        <f t="shared" si="1"/>
        <v>N</v>
      </c>
      <c r="G39" s="4">
        <v>0</v>
      </c>
      <c r="H39" s="4"/>
      <c r="I39" s="5"/>
      <c r="J39" s="38">
        <f>SUM(G39:G40)</f>
        <v>0</v>
      </c>
      <c r="K39" s="39">
        <f>RANK(J39,J$5:J$40)</f>
        <v>18</v>
      </c>
      <c r="L39" s="40">
        <f t="shared" si="0"/>
        <v>0</v>
      </c>
      <c r="M39" s="6">
        <f t="shared" si="3"/>
        <v>0</v>
      </c>
    </row>
    <row r="40" spans="1:13" ht="15.75" thickBot="1" x14ac:dyDescent="0.3">
      <c r="A40" s="41"/>
      <c r="B40" s="42" t="s">
        <v>44</v>
      </c>
      <c r="C40" s="7">
        <v>0</v>
      </c>
      <c r="D40" s="7">
        <v>0</v>
      </c>
      <c r="E40" s="19">
        <f t="shared" si="2"/>
        <v>0</v>
      </c>
      <c r="F40" s="19" t="str">
        <f t="shared" si="1"/>
        <v>N</v>
      </c>
      <c r="G40" s="9">
        <v>0</v>
      </c>
      <c r="H40" s="9"/>
      <c r="I40" s="10"/>
      <c r="J40" s="43"/>
      <c r="K40" s="44"/>
      <c r="L40" s="45">
        <f t="shared" si="0"/>
        <v>0</v>
      </c>
      <c r="M40" s="31">
        <f t="shared" si="3"/>
        <v>0</v>
      </c>
    </row>
    <row r="41" spans="1:13" ht="15.75" thickBot="1" x14ac:dyDescent="0.3">
      <c r="A41" s="49" t="s">
        <v>33</v>
      </c>
      <c r="B41" s="20"/>
      <c r="C41" s="21">
        <f>SUM(C5:C40)</f>
        <v>27</v>
      </c>
      <c r="D41" s="21">
        <f>SUM(D5:D40)</f>
        <v>52</v>
      </c>
      <c r="E41" s="21"/>
      <c r="F41" s="21">
        <f>COUNT(F5:F40,"Y")</f>
        <v>0</v>
      </c>
      <c r="G41" s="22">
        <f>SUM(G5:G40)</f>
        <v>184.19999999999996</v>
      </c>
      <c r="H41" s="22"/>
      <c r="I41" s="21"/>
      <c r="J41" s="23">
        <f>SUM(J5:J40)</f>
        <v>184.2</v>
      </c>
    </row>
    <row r="42" spans="1:13" x14ac:dyDescent="0.25">
      <c r="B42" s="25" t="s">
        <v>55</v>
      </c>
      <c r="C42" s="50">
        <f>SUM(C41:D41)</f>
        <v>79</v>
      </c>
      <c r="D42" s="25"/>
      <c r="E42" s="24"/>
      <c r="F42" s="25" t="s">
        <v>34</v>
      </c>
      <c r="G42" s="26">
        <f>MAX(G5:G40)</f>
        <v>12.8</v>
      </c>
      <c r="H42" s="30"/>
      <c r="I42" s="25" t="s">
        <v>35</v>
      </c>
      <c r="J42" s="26">
        <f>MAX(J5:J40)</f>
        <v>21.75</v>
      </c>
    </row>
    <row r="43" spans="1:13" x14ac:dyDescent="0.25">
      <c r="B43" s="29"/>
      <c r="C43" s="29"/>
      <c r="D43" s="29"/>
      <c r="E43" s="27"/>
      <c r="F43" s="28"/>
      <c r="G43" s="29"/>
      <c r="H43" s="27"/>
      <c r="I43" s="29"/>
      <c r="J43" s="29"/>
    </row>
    <row r="44" spans="1:13" x14ac:dyDescent="0.25">
      <c r="I44" s="29" t="s">
        <v>36</v>
      </c>
      <c r="J44" s="29">
        <f>J41/C42</f>
        <v>2.3316455696202532</v>
      </c>
    </row>
    <row r="45" spans="1:13" x14ac:dyDescent="0.25">
      <c r="I45" s="29"/>
      <c r="J45" s="29"/>
    </row>
  </sheetData>
  <mergeCells count="76">
    <mergeCell ref="A21:A22"/>
    <mergeCell ref="J21:J22"/>
    <mergeCell ref="K21:K22"/>
    <mergeCell ref="A23:A24"/>
    <mergeCell ref="J23:J24"/>
    <mergeCell ref="K23:K24"/>
    <mergeCell ref="A17:A18"/>
    <mergeCell ref="J17:J18"/>
    <mergeCell ref="K17:K18"/>
    <mergeCell ref="A19:A20"/>
    <mergeCell ref="J19:J20"/>
    <mergeCell ref="K19:K20"/>
    <mergeCell ref="A13:A14"/>
    <mergeCell ref="J13:J14"/>
    <mergeCell ref="K13:K14"/>
    <mergeCell ref="A15:A16"/>
    <mergeCell ref="J15:J16"/>
    <mergeCell ref="K15:K16"/>
    <mergeCell ref="A9:A10"/>
    <mergeCell ref="J9:J10"/>
    <mergeCell ref="K9:K10"/>
    <mergeCell ref="A11:A12"/>
    <mergeCell ref="J11:J12"/>
    <mergeCell ref="K11:K12"/>
    <mergeCell ref="A5:A6"/>
    <mergeCell ref="J5:J6"/>
    <mergeCell ref="K5:K6"/>
    <mergeCell ref="A7:A8"/>
    <mergeCell ref="J7:J8"/>
    <mergeCell ref="K7:K8"/>
    <mergeCell ref="A1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35:A36"/>
    <mergeCell ref="A37:A38"/>
    <mergeCell ref="A39:A40"/>
    <mergeCell ref="A25:A26"/>
    <mergeCell ref="A27:A28"/>
    <mergeCell ref="A29:A30"/>
    <mergeCell ref="A31:A32"/>
    <mergeCell ref="A33:A34"/>
    <mergeCell ref="I44:I45"/>
    <mergeCell ref="J44:J45"/>
    <mergeCell ref="B42:B43"/>
    <mergeCell ref="J39:J40"/>
    <mergeCell ref="K39:K40"/>
    <mergeCell ref="C42:D43"/>
    <mergeCell ref="F42:F43"/>
    <mergeCell ref="G42:G43"/>
    <mergeCell ref="I42:I43"/>
    <mergeCell ref="J42:J43"/>
    <mergeCell ref="J35:J36"/>
    <mergeCell ref="K35:K36"/>
    <mergeCell ref="J37:J38"/>
    <mergeCell ref="K37:K38"/>
    <mergeCell ref="J31:J32"/>
    <mergeCell ref="K31:K32"/>
    <mergeCell ref="J33:J34"/>
    <mergeCell ref="K33:K34"/>
    <mergeCell ref="J27:J28"/>
    <mergeCell ref="K27:K28"/>
    <mergeCell ref="J29:J30"/>
    <mergeCell ref="K29:K30"/>
    <mergeCell ref="J25:J26"/>
    <mergeCell ref="K25:K26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GPDL</dc:creator>
  <cp:lastModifiedBy>Jessica</cp:lastModifiedBy>
  <dcterms:created xsi:type="dcterms:W3CDTF">2015-10-11T18:11:53Z</dcterms:created>
  <dcterms:modified xsi:type="dcterms:W3CDTF">2015-11-21T18:56:57Z</dcterms:modified>
</cp:coreProperties>
</file>